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<sst xmlns="http://schemas.openxmlformats.org/spreadsheetml/2006/main" count="60" uniqueCount="60">
  <si>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Port Hope</t>
  </si>
  <si>
    <t>Cobourg</t>
  </si>
  <si>
    <t>Quinte West</t>
  </si>
  <si>
    <t>Loyalist</t>
  </si>
  <si>
    <t>Stone Mills</t>
  </si>
  <si>
    <t>2015 Data from FIR</t>
  </si>
  <si>
    <t>sum of investment &amp; interest income (H+I)</t>
  </si>
  <si>
    <t>Percent of Total Revenue from taxes (M/L)</t>
  </si>
  <si>
    <t>Taxes Receivable Sch 70 (0699)</t>
  </si>
  <si>
    <t>Property Taxation Sch 10 (9940)</t>
  </si>
  <si>
    <t>investment income sch 10 (1805)</t>
  </si>
  <si>
    <t>Total Revenue Sch 10 (9910)</t>
  </si>
  <si>
    <t>Conditional Grants Sch 10 (0899)</t>
  </si>
  <si>
    <t>Phase-in taxable assessment Sch 22 (9299)</t>
  </si>
  <si>
    <t>Long Term Debt Sch 74 (0299)</t>
  </si>
  <si>
    <t>Long Term Debt/Annual taxation (T/D)</t>
  </si>
  <si>
    <t>Tax &amp; PIL Revenue Sch 10 (9940)</t>
  </si>
  <si>
    <t>interest earned on reserves &amp; reserve funds sch 10 (1806)</t>
  </si>
  <si>
    <t>cash on hand Dec 31, 2015 Sch 54 (9940)</t>
  </si>
  <si>
    <t>Tax &amp; PIL revenue/ assessment (D/S)</t>
  </si>
  <si>
    <t>Grants/ Annual Tax &amp; PIL Revenue (R/D)</t>
  </si>
  <si>
    <t>Taxes receivable/ property tax &amp; PIL (F/D)</t>
  </si>
  <si>
    <t>Long term debt/taxable assessment (T/S)</t>
  </si>
  <si>
    <t>Interest &amp; Investment Income/Total Revenue (J/L)</t>
  </si>
  <si>
    <t>Fire protection per houshold N/B</t>
  </si>
  <si>
    <t>GreaterNapanee</t>
  </si>
  <si>
    <t>Belleville</t>
  </si>
  <si>
    <t>Kingston</t>
  </si>
  <si>
    <t>Gananoque</t>
  </si>
  <si>
    <t>Brockville</t>
  </si>
  <si>
    <t>Taxation per person</t>
  </si>
  <si>
    <t>Total taxation upper &amp; lower tier</t>
  </si>
  <si>
    <t>single tier</t>
  </si>
  <si>
    <t>lower tier</t>
  </si>
  <si>
    <t>upper tier</t>
  </si>
  <si>
    <t>County L&amp;A</t>
  </si>
  <si>
    <t>House-holds Sch 10 (0040)</t>
  </si>
  <si>
    <t>Popu-lation Sch 10 (0041)</t>
  </si>
  <si>
    <t>Penalties&amp; interest on taxes Sch 10 (1620)</t>
  </si>
  <si>
    <t>Return on Taxes Receiv-able (E/F)</t>
  </si>
  <si>
    <t>Fire protection per peson N/C</t>
  </si>
  <si>
    <t>Fire protection as % total taxation</t>
  </si>
  <si>
    <t>Fire protection Cost Sch 40 (0410)</t>
  </si>
  <si>
    <t>Fire potection as % of tax revenue (M/L)</t>
  </si>
  <si>
    <t>Penalty &amp; Interest on Taxes as % of total taxes (E/D)</t>
  </si>
  <si>
    <t>Cash on hand/total tax revenue (K/M)</t>
  </si>
  <si>
    <t>Property taxation per person (D/C)</t>
  </si>
  <si>
    <t>Percent of assessment which is residential</t>
  </si>
  <si>
    <t>People per house-hold</t>
  </si>
  <si>
    <t>Taxation per house-hold</t>
  </si>
  <si>
    <t>Assessment of Typical Resi-dential Home (MPAC trends)</t>
  </si>
  <si>
    <t>interest &amp; invest-ment income earned/cash on hand (J/M)</t>
  </si>
  <si>
    <t>Policing costs</t>
  </si>
  <si>
    <t>Policing per person</t>
  </si>
  <si>
    <t>Policing per household</t>
  </si>
  <si>
    <t>yr2</t>
  </si>
  <si>
    <t>older</t>
  </si>
  <si>
    <t>int &amp; penalties receivable</t>
  </si>
  <si>
    <t>Taxes Receivable yr1</t>
  </si>
  <si>
    <t>Phased-in res ass &amp;PIL Sch 22-24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</si>
</sst>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10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3"/>
  <sheetViews>
    <sheetView tabSelected="1" workbookViewId="0" topLeftCell="H1">
      <selection activeCell="V4" sqref="V4"/>
    </sheetView>
  </sheetViews>
  <sheetFormatPr defaultColWidth="9.140625" defaultRowHeight="12.75"/>
  <cols>
    <col min="1" max="1" width="14.00390625" style="0" customWidth="1"/>
    <col min="2" max="2" width="6.8515625" style="0" bestFit="1" customWidth="1"/>
    <col min="3" max="3" width="7.421875" style="0" customWidth="1"/>
    <col min="4" max="4" width="10.140625" style="0" customWidth="1"/>
    <col min="5" max="5" width="11.140625" style="0" bestFit="1" customWidth="1"/>
    <col min="6" max="6" width="9.8515625" style="0" customWidth="1"/>
    <col min="7" max="7" width="9.57421875" style="0" customWidth="1"/>
    <col min="8" max="8" width="9.00390625" style="0" customWidth="1"/>
    <col min="9" max="9" width="9.7109375" style="0" customWidth="1"/>
    <col min="10" max="10" width="13.00390625" style="0" customWidth="1"/>
    <col min="11" max="12" width="11.7109375" style="0" customWidth="1"/>
    <col min="13" max="13" width="10.140625" style="0" bestFit="1" customWidth="1"/>
    <col min="14" max="14" width="11.00390625" style="0" customWidth="1"/>
    <col min="15" max="15" width="10.140625" style="0" bestFit="1" customWidth="1"/>
    <col min="16" max="16" width="10.7109375" style="0" customWidth="1"/>
    <col min="17" max="17" width="10.28125" style="0" customWidth="1"/>
    <col min="18" max="18" width="10.140625" style="0" customWidth="1"/>
    <col min="19" max="19" width="12.57421875" style="0" customWidth="1"/>
    <col min="20" max="20" width="12.28125" style="0" customWidth="1"/>
    <col min="21" max="21" width="10.00390625" style="0" customWidth="1"/>
    <col min="22" max="22" width="12.421875" style="0" customWidth="1"/>
    <col min="23" max="23" width="10.7109375" style="0" customWidth="1"/>
    <col min="24" max="24" width="11.57421875" style="0" customWidth="1"/>
    <col min="25" max="25" width="12.00390625" style="0" customWidth="1"/>
    <col min="26" max="26" width="11.28125" style="0" customWidth="1"/>
    <col min="27" max="27" width="12.00390625" style="0" customWidth="1"/>
    <col min="28" max="28" width="11.421875" style="0" customWidth="1"/>
    <col min="29" max="29" width="10.28125" style="0" customWidth="1"/>
    <col min="30" max="30" width="10.140625" style="0" customWidth="1"/>
    <col min="31" max="31" width="11.7109375" style="0" customWidth="1"/>
    <col min="32" max="32" width="15.00390625" style="0" customWidth="1"/>
    <col min="33" max="33" width="11.140625" style="0" customWidth="1"/>
    <col min="34" max="34" width="13.57421875" style="0" bestFit="1" customWidth="1"/>
    <col min="35" max="35" width="8.00390625" style="0" customWidth="1"/>
    <col min="36" max="36" width="7.8515625" style="0" customWidth="1"/>
    <col min="37" max="37" width="12.7109375" style="0" customWidth="1"/>
    <col min="38" max="38" width="10.8515625" style="0" customWidth="1"/>
    <col min="39" max="39" width="6.8515625" style="0" customWidth="1"/>
    <col min="40" max="40" width="8.00390625" style="0" customWidth="1"/>
    <col min="43" max="43" width="10.00390625" style="0" customWidth="1"/>
  </cols>
  <sheetData>
    <row r="1" spans="1:46" s="1" customFormat="1" ht="51" customHeight="1">
      <c r="A1" s="1" t="s">
        <v>5</v>
      </c>
      <c r="B1" s="1" t="s">
        <v>36</v>
      </c>
      <c r="C1" s="1" t="s">
        <v>37</v>
      </c>
      <c r="D1" s="1" t="s">
        <v>9</v>
      </c>
      <c r="E1" s="1" t="s">
        <v>31</v>
      </c>
      <c r="F1" s="1" t="s">
        <v>38</v>
      </c>
      <c r="G1" s="1" t="s">
        <v>8</v>
      </c>
      <c r="H1" s="7" t="s">
        <v>39</v>
      </c>
      <c r="I1" s="1" t="s">
        <v>10</v>
      </c>
      <c r="J1" s="1" t="s">
        <v>17</v>
      </c>
      <c r="K1" s="1" t="s">
        <v>6</v>
      </c>
      <c r="L1" s="1" t="s">
        <v>18</v>
      </c>
      <c r="M1" s="1" t="s">
        <v>11</v>
      </c>
      <c r="N1" s="1" t="s">
        <v>16</v>
      </c>
      <c r="O1" s="1" t="s">
        <v>42</v>
      </c>
      <c r="P1" s="6" t="s">
        <v>43</v>
      </c>
      <c r="Q1" s="6" t="s">
        <v>41</v>
      </c>
      <c r="R1" s="6" t="s">
        <v>40</v>
      </c>
      <c r="S1" s="6" t="s">
        <v>24</v>
      </c>
      <c r="T1" s="1" t="s">
        <v>7</v>
      </c>
      <c r="U1" s="1" t="s">
        <v>12</v>
      </c>
      <c r="V1" s="1" t="s">
        <v>13</v>
      </c>
      <c r="W1" s="1" t="s">
        <v>14</v>
      </c>
      <c r="X1" s="1" t="s">
        <v>15</v>
      </c>
      <c r="Y1" s="1" t="s">
        <v>20</v>
      </c>
      <c r="Z1" s="1" t="s">
        <v>19</v>
      </c>
      <c r="AA1" s="1" t="s">
        <v>23</v>
      </c>
      <c r="AB1" s="7" t="s">
        <v>44</v>
      </c>
      <c r="AC1" s="6" t="s">
        <v>45</v>
      </c>
      <c r="AD1" s="1" t="s">
        <v>46</v>
      </c>
      <c r="AE1" s="6" t="s">
        <v>21</v>
      </c>
      <c r="AF1" s="1" t="s">
        <v>51</v>
      </c>
      <c r="AG1" s="1" t="s">
        <v>22</v>
      </c>
      <c r="AH1" s="1" t="s">
        <v>50</v>
      </c>
      <c r="AI1" s="1" t="s">
        <v>49</v>
      </c>
      <c r="AJ1" s="1" t="s">
        <v>30</v>
      </c>
      <c r="AK1" s="1" t="s">
        <v>59</v>
      </c>
      <c r="AL1" s="1" t="s">
        <v>47</v>
      </c>
      <c r="AM1" s="1" t="s">
        <v>48</v>
      </c>
      <c r="AN1" s="1" t="s">
        <v>52</v>
      </c>
      <c r="AO1" s="1" t="s">
        <v>53</v>
      </c>
      <c r="AP1" s="1" t="s">
        <v>54</v>
      </c>
      <c r="AQ1" s="1" t="s">
        <v>58</v>
      </c>
      <c r="AR1" s="1" t="s">
        <v>55</v>
      </c>
      <c r="AS1" s="1" t="s">
        <v>56</v>
      </c>
      <c r="AT1" s="1" t="s">
        <v>57</v>
      </c>
    </row>
    <row r="2" spans="8:31" s="1" customFormat="1" ht="12.75" customHeight="1">
      <c r="H2" s="7"/>
      <c r="P2" s="6"/>
      <c r="Q2" s="6"/>
      <c r="R2" s="6"/>
      <c r="S2" s="6"/>
      <c r="AB2" s="7"/>
      <c r="AC2" s="6"/>
      <c r="AE2" s="6"/>
    </row>
    <row r="3" spans="1:31" s="1" customFormat="1" ht="12.75" customHeight="1">
      <c r="A3" s="6" t="s">
        <v>33</v>
      </c>
      <c r="H3" s="7"/>
      <c r="P3" s="6"/>
      <c r="Q3" s="6"/>
      <c r="R3" s="6"/>
      <c r="S3" s="6"/>
      <c r="AB3" s="7"/>
      <c r="AC3" s="6"/>
      <c r="AE3" s="6"/>
    </row>
    <row r="4" spans="1:39" ht="12.75">
      <c r="A4" t="s">
        <v>25</v>
      </c>
      <c r="B4" s="3">
        <v>7090</v>
      </c>
      <c r="C4" s="3">
        <v>15511</v>
      </c>
      <c r="D4" s="3">
        <v>9988728</v>
      </c>
      <c r="E4" s="3">
        <v>19390585</v>
      </c>
      <c r="F4" s="3">
        <v>619050</v>
      </c>
      <c r="G4" s="9">
        <v>5387939</v>
      </c>
      <c r="H4" s="12">
        <f>F4/G4</f>
        <v>0.1148955101384778</v>
      </c>
      <c r="I4" s="9">
        <v>52446</v>
      </c>
      <c r="J4" s="3">
        <v>69262</v>
      </c>
      <c r="K4" s="3">
        <f aca="true" t="shared" si="0" ref="K4:K11">I4+J4</f>
        <v>121708</v>
      </c>
      <c r="L4" s="3">
        <v>9432208</v>
      </c>
      <c r="M4" s="3">
        <v>21854632</v>
      </c>
      <c r="N4" s="3">
        <v>9988728</v>
      </c>
      <c r="O4" s="3">
        <v>2130858</v>
      </c>
      <c r="P4" s="5">
        <f>O4/N4</f>
        <v>0.21332626136180702</v>
      </c>
      <c r="Q4" s="5">
        <f>O4/E4</f>
        <v>0.10989137253981765</v>
      </c>
      <c r="R4" s="9">
        <f>O4/C4</f>
        <v>137.37721616917025</v>
      </c>
      <c r="S4" s="9">
        <f>O4/B4</f>
        <v>300.54414668547247</v>
      </c>
      <c r="T4" s="2">
        <f aca="true" t="shared" si="1" ref="T4:T11">N4/M4</f>
        <v>0.4570531318029057</v>
      </c>
      <c r="U4" s="3">
        <v>1052259</v>
      </c>
      <c r="V4" s="3">
        <v>1683620616</v>
      </c>
      <c r="W4" s="3">
        <v>10366245</v>
      </c>
      <c r="X4" s="2">
        <f aca="true" t="shared" si="2" ref="X4:X11">W4/D4</f>
        <v>1.0377943017369178</v>
      </c>
      <c r="Y4" s="2">
        <f>U4/D4</f>
        <v>0.10534464448326153</v>
      </c>
      <c r="Z4" s="2">
        <f>D4/V4</f>
        <v>0.005932885297954798</v>
      </c>
      <c r="AA4" s="2">
        <f aca="true" t="shared" si="3" ref="AA4:AA11">K4/M4</f>
        <v>0.005568979610363606</v>
      </c>
      <c r="AB4" s="8">
        <f>F4/D4</f>
        <v>0.06197485806000524</v>
      </c>
      <c r="AC4" s="5">
        <f aca="true" t="shared" si="4" ref="AC4:AC11">L4/N4</f>
        <v>0.9442851982754962</v>
      </c>
      <c r="AD4" s="4">
        <f>D4/C4</f>
        <v>643.977048546193</v>
      </c>
      <c r="AE4" s="5">
        <f>G4/D4</f>
        <v>0.5394019138372774</v>
      </c>
      <c r="AF4" s="2">
        <f aca="true" t="shared" si="5" ref="AF4:AF11">K4/N4</f>
        <v>0.012184534407183778</v>
      </c>
      <c r="AG4" s="2">
        <f>W4/V4</f>
        <v>0.006157114555076225</v>
      </c>
      <c r="AH4" s="3">
        <v>210000</v>
      </c>
      <c r="AI4" s="3">
        <f>E4/B4</f>
        <v>2734.920310296192</v>
      </c>
      <c r="AJ4" s="3">
        <f>E4/C4</f>
        <v>1250.1183031397072</v>
      </c>
      <c r="AK4" s="3">
        <v>1359155733</v>
      </c>
      <c r="AL4" s="14">
        <f>AK4/V4</f>
        <v>0.8072814742724675</v>
      </c>
      <c r="AM4" s="4">
        <f>C4/B4</f>
        <v>2.1877291960507756</v>
      </c>
    </row>
    <row r="5" spans="1:39" ht="12.75">
      <c r="A5" t="s">
        <v>0</v>
      </c>
      <c r="B5" s="3">
        <v>6552</v>
      </c>
      <c r="C5" s="3">
        <v>16214</v>
      </c>
      <c r="D5" s="3">
        <v>15621279</v>
      </c>
      <c r="E5" s="3">
        <v>25250009</v>
      </c>
      <c r="F5" s="3">
        <v>492725</v>
      </c>
      <c r="G5" s="3">
        <v>2675142</v>
      </c>
      <c r="H5" s="13">
        <f>F5/G5</f>
        <v>0.18418648430625364</v>
      </c>
      <c r="I5" s="3">
        <v>758771</v>
      </c>
      <c r="J5" s="3">
        <v>0</v>
      </c>
      <c r="K5" s="3">
        <f t="shared" si="0"/>
        <v>758771</v>
      </c>
      <c r="L5" s="3">
        <v>2258362</v>
      </c>
      <c r="M5" s="3">
        <v>32127614</v>
      </c>
      <c r="N5" s="3">
        <v>15621279</v>
      </c>
      <c r="O5" s="3">
        <v>1591366</v>
      </c>
      <c r="P5" s="2">
        <f>O5/N5</f>
        <v>0.10187168413034554</v>
      </c>
      <c r="Q5" s="5">
        <f>O5/E5</f>
        <v>0.0630243735754708</v>
      </c>
      <c r="R5" s="9">
        <f>O5/C5</f>
        <v>98.14765017885777</v>
      </c>
      <c r="S5" s="9">
        <f>O5/B5</f>
        <v>242.88247863247864</v>
      </c>
      <c r="T5" s="2">
        <f t="shared" si="1"/>
        <v>0.4862259301297631</v>
      </c>
      <c r="U5" s="3">
        <v>2061372</v>
      </c>
      <c r="V5" s="3">
        <v>1896260938</v>
      </c>
      <c r="W5" s="3">
        <v>32676631</v>
      </c>
      <c r="X5" s="2">
        <f t="shared" si="2"/>
        <v>2.09180253422271</v>
      </c>
      <c r="Y5" s="2">
        <f>U5/D5</f>
        <v>0.13195923329965492</v>
      </c>
      <c r="Z5" s="2">
        <f>D5/V5</f>
        <v>0.008237937452044904</v>
      </c>
      <c r="AA5" s="2">
        <f t="shared" si="3"/>
        <v>0.02361740899900005</v>
      </c>
      <c r="AB5" s="2">
        <f>F5/D5</f>
        <v>0.0315419115169763</v>
      </c>
      <c r="AC5" s="2">
        <f t="shared" si="4"/>
        <v>0.1445695963819608</v>
      </c>
      <c r="AD5" s="4">
        <f>D5/C5</f>
        <v>963.4438756630072</v>
      </c>
      <c r="AE5" s="2">
        <f>G5/D5</f>
        <v>0.17124987012907203</v>
      </c>
      <c r="AF5" s="2">
        <f t="shared" si="5"/>
        <v>0.04857291134739992</v>
      </c>
      <c r="AG5" s="2">
        <f>W5/V5</f>
        <v>0.017232138438955706</v>
      </c>
      <c r="AH5" s="3">
        <v>258000</v>
      </c>
      <c r="AI5" s="3">
        <f>E5/B5</f>
        <v>3853.7864774114773</v>
      </c>
      <c r="AJ5" s="3">
        <f>E5/C5</f>
        <v>1557.2967188849143</v>
      </c>
      <c r="AK5" s="3">
        <v>1541171467</v>
      </c>
      <c r="AL5" s="14">
        <f>AK5/V5</f>
        <v>0.8127422951745684</v>
      </c>
      <c r="AM5" s="4">
        <f>C5/B5</f>
        <v>2.4746642246642248</v>
      </c>
    </row>
    <row r="6" spans="1:39" ht="12.75">
      <c r="A6" t="s">
        <v>1</v>
      </c>
      <c r="B6" s="3">
        <v>8541</v>
      </c>
      <c r="C6" s="3">
        <v>18519</v>
      </c>
      <c r="D6" s="3">
        <v>21931540</v>
      </c>
      <c r="E6" s="3">
        <v>33937877</v>
      </c>
      <c r="F6" s="3">
        <v>568993</v>
      </c>
      <c r="G6" s="3">
        <v>3359601</v>
      </c>
      <c r="H6" s="13">
        <f>F6/G6</f>
        <v>0.16936326664981943</v>
      </c>
      <c r="I6" s="3">
        <v>665634</v>
      </c>
      <c r="J6" s="3">
        <v>0</v>
      </c>
      <c r="K6" s="3">
        <f t="shared" si="0"/>
        <v>665634</v>
      </c>
      <c r="L6" s="3">
        <v>2963901</v>
      </c>
      <c r="M6" s="3">
        <v>46941331</v>
      </c>
      <c r="N6" s="3">
        <v>21931540</v>
      </c>
      <c r="O6" s="3">
        <v>2970381</v>
      </c>
      <c r="P6" s="2">
        <f>O6/N6</f>
        <v>0.13543877903694862</v>
      </c>
      <c r="Q6" s="5">
        <f>O6/E6</f>
        <v>0.08752406639932132</v>
      </c>
      <c r="R6" s="9">
        <f>O6/C6</f>
        <v>160.39640369350397</v>
      </c>
      <c r="S6" s="9">
        <f>O6/B6</f>
        <v>347.77906568317525</v>
      </c>
      <c r="T6" s="2">
        <f t="shared" si="1"/>
        <v>0.4672117200937485</v>
      </c>
      <c r="U6" s="3">
        <v>1563945</v>
      </c>
      <c r="V6" s="3">
        <v>2220197715</v>
      </c>
      <c r="W6" s="3">
        <v>10520286</v>
      </c>
      <c r="X6" s="2">
        <f t="shared" si="2"/>
        <v>0.479687518523551</v>
      </c>
      <c r="Y6" s="2">
        <f>U6/D6</f>
        <v>0.07131031382201158</v>
      </c>
      <c r="Z6" s="2">
        <f>D6/V6</f>
        <v>0.009878192312255398</v>
      </c>
      <c r="AA6" s="2">
        <f t="shared" si="3"/>
        <v>0.01418012625163952</v>
      </c>
      <c r="AB6" s="2">
        <f>F6/D6</f>
        <v>0.025944051352527</v>
      </c>
      <c r="AC6" s="2">
        <f t="shared" si="4"/>
        <v>0.13514331414939398</v>
      </c>
      <c r="AD6" s="4">
        <f>D6/C6</f>
        <v>1184.2723689184081</v>
      </c>
      <c r="AE6" s="2">
        <f>G6/D6</f>
        <v>0.1531858227921979</v>
      </c>
      <c r="AF6" s="2">
        <f t="shared" si="5"/>
        <v>0.030350536259651624</v>
      </c>
      <c r="AG6" s="2">
        <f>W6/V6</f>
        <v>0.00473844555776421</v>
      </c>
      <c r="AH6" s="3">
        <v>271000</v>
      </c>
      <c r="AI6" s="3">
        <f>E6/B6</f>
        <v>3973.5249970729424</v>
      </c>
      <c r="AJ6" s="3">
        <f>E6/C6</f>
        <v>1832.5977104595281</v>
      </c>
      <c r="AK6" s="10"/>
      <c r="AM6" s="4">
        <f>C6/B6</f>
        <v>2.168247277836319</v>
      </c>
    </row>
    <row r="7" spans="1:39" ht="12.75">
      <c r="A7" t="s">
        <v>3</v>
      </c>
      <c r="B7" s="3">
        <v>5969</v>
      </c>
      <c r="C7" s="3">
        <v>16221</v>
      </c>
      <c r="D7" s="3">
        <v>12893312</v>
      </c>
      <c r="E7" s="3">
        <v>19801958</v>
      </c>
      <c r="F7" s="3">
        <v>287470</v>
      </c>
      <c r="G7" s="3">
        <v>1712113</v>
      </c>
      <c r="H7" s="13">
        <f>F7/G7</f>
        <v>0.1679036372015165</v>
      </c>
      <c r="I7" s="3">
        <v>34729</v>
      </c>
      <c r="J7" s="3">
        <v>34960</v>
      </c>
      <c r="K7" s="3">
        <f t="shared" si="0"/>
        <v>69689</v>
      </c>
      <c r="L7" s="3">
        <v>6335477</v>
      </c>
      <c r="M7" s="3">
        <v>30927790</v>
      </c>
      <c r="N7" s="3">
        <v>12893312</v>
      </c>
      <c r="O7" s="3">
        <v>1502587</v>
      </c>
      <c r="P7" s="2">
        <f>O7/N7</f>
        <v>0.11654003253779945</v>
      </c>
      <c r="Q7" s="5">
        <f>O7/E7</f>
        <v>0.07588072856229672</v>
      </c>
      <c r="R7" s="9">
        <f>O7/C7</f>
        <v>92.63220516614265</v>
      </c>
      <c r="S7" s="9">
        <f>O7/B7</f>
        <v>251.73178086781706</v>
      </c>
      <c r="T7" s="2">
        <f t="shared" si="1"/>
        <v>0.41688436192822054</v>
      </c>
      <c r="U7" s="3">
        <v>3274154</v>
      </c>
      <c r="V7" s="3">
        <v>1703330860</v>
      </c>
      <c r="W7" s="3">
        <v>11188550</v>
      </c>
      <c r="X7" s="2">
        <f t="shared" si="2"/>
        <v>0.8677793572357514</v>
      </c>
      <c r="Y7" s="2">
        <f>U7/D7</f>
        <v>0.25394204375105484</v>
      </c>
      <c r="Z7" s="2">
        <f>D7/V7</f>
        <v>0.007569470091089643</v>
      </c>
      <c r="AA7" s="2">
        <f t="shared" si="3"/>
        <v>0.0022532809489459156</v>
      </c>
      <c r="AB7" s="2">
        <f>F7/D7</f>
        <v>0.022296055505365883</v>
      </c>
      <c r="AC7" s="2">
        <f t="shared" si="4"/>
        <v>0.49137700227839054</v>
      </c>
      <c r="AD7" s="4">
        <f>D7/C7</f>
        <v>794.8530916712903</v>
      </c>
      <c r="AE7" s="2">
        <f>G7/D7</f>
        <v>0.1327907833146363</v>
      </c>
      <c r="AF7" s="2">
        <f t="shared" si="5"/>
        <v>0.005405050308252837</v>
      </c>
      <c r="AG7" s="2">
        <f>W7/V7</f>
        <v>0.0065686298902610145</v>
      </c>
      <c r="AH7" s="3">
        <v>252000</v>
      </c>
      <c r="AI7" s="3">
        <f>E7/B7</f>
        <v>3317.466577316133</v>
      </c>
      <c r="AJ7" s="3">
        <f>E7/C7</f>
        <v>1220.7606189507428</v>
      </c>
      <c r="AK7" s="3">
        <v>1509546270</v>
      </c>
      <c r="AL7" s="14">
        <f>AK7/V7</f>
        <v>0.8862319737458405</v>
      </c>
      <c r="AM7" s="4">
        <f>C7/B7</f>
        <v>2.717540626570615</v>
      </c>
    </row>
    <row r="8" spans="1:39" ht="12.75">
      <c r="A8" t="s">
        <v>4</v>
      </c>
      <c r="B8" s="3">
        <v>3620</v>
      </c>
      <c r="C8" s="3">
        <v>6549</v>
      </c>
      <c r="D8" s="3">
        <v>5168330</v>
      </c>
      <c r="E8" s="3">
        <v>9051140</v>
      </c>
      <c r="F8" s="3">
        <v>168669</v>
      </c>
      <c r="G8" s="3">
        <v>1129837</v>
      </c>
      <c r="H8" s="13">
        <f>F8/G8</f>
        <v>0.14928613596474535</v>
      </c>
      <c r="I8" s="3">
        <v>70993</v>
      </c>
      <c r="J8" s="3">
        <v>0</v>
      </c>
      <c r="K8" s="3">
        <f t="shared" si="0"/>
        <v>70993</v>
      </c>
      <c r="L8" s="3">
        <v>1569282</v>
      </c>
      <c r="M8" s="3">
        <v>9062905</v>
      </c>
      <c r="N8" s="3">
        <v>5168330</v>
      </c>
      <c r="O8" s="3">
        <v>831693</v>
      </c>
      <c r="P8" s="2">
        <f>O8/N8</f>
        <v>0.16092103251920833</v>
      </c>
      <c r="Q8" s="5">
        <f>O8/E8</f>
        <v>0.09188820413782131</v>
      </c>
      <c r="R8" s="9">
        <f>O8/C8</f>
        <v>126.99541914796153</v>
      </c>
      <c r="S8" s="9">
        <f>O8/B8</f>
        <v>229.74944751381216</v>
      </c>
      <c r="T8" s="2">
        <f t="shared" si="1"/>
        <v>0.5702729974550103</v>
      </c>
      <c r="U8" s="3">
        <v>507564</v>
      </c>
      <c r="V8" s="3">
        <v>782073705</v>
      </c>
      <c r="W8" s="3">
        <v>1332231</v>
      </c>
      <c r="X8" s="2">
        <f t="shared" si="2"/>
        <v>0.2577681765676727</v>
      </c>
      <c r="Y8" s="2">
        <f>U8/D8</f>
        <v>0.09820657736638334</v>
      </c>
      <c r="Z8" s="2">
        <f>D8/V8</f>
        <v>0.006608494783749314</v>
      </c>
      <c r="AA8" s="2">
        <f t="shared" si="3"/>
        <v>0.00783336027465807</v>
      </c>
      <c r="AB8" s="2">
        <f>F8/D8</f>
        <v>0.032635106504422126</v>
      </c>
      <c r="AC8" s="2">
        <f t="shared" si="4"/>
        <v>0.3036342493610122</v>
      </c>
      <c r="AD8" s="4">
        <f>D8/C8</f>
        <v>789.1785005344327</v>
      </c>
      <c r="AE8" s="2">
        <f>G8/D8</f>
        <v>0.2186077514400203</v>
      </c>
      <c r="AF8" s="2">
        <f t="shared" si="5"/>
        <v>0.013736158488331821</v>
      </c>
      <c r="AG8" s="2">
        <f>W8/V8</f>
        <v>0.0017034596502640375</v>
      </c>
      <c r="AH8" s="3">
        <v>212000</v>
      </c>
      <c r="AI8" s="3">
        <f>E8/B8</f>
        <v>2500.314917127072</v>
      </c>
      <c r="AJ8" s="3">
        <f>E8/C8</f>
        <v>1382.0644373186747</v>
      </c>
      <c r="AK8" s="10"/>
      <c r="AM8" s="4">
        <f>C8/B8</f>
        <v>1.8091160220994476</v>
      </c>
    </row>
    <row r="9" spans="8:39" ht="12.75">
      <c r="H9" s="13"/>
      <c r="AM9" s="4"/>
    </row>
    <row r="10" spans="1:39" ht="12.75">
      <c r="A10" s="11" t="s">
        <v>34</v>
      </c>
      <c r="H10" s="13"/>
      <c r="AM10" s="4"/>
    </row>
    <row r="11" spans="1:39" ht="12.75">
      <c r="A11" t="s">
        <v>35</v>
      </c>
      <c r="D11" s="3">
        <v>24158828</v>
      </c>
      <c r="E11" s="3"/>
      <c r="F11" s="3">
        <v>0</v>
      </c>
      <c r="H11" s="13"/>
      <c r="I11" s="3">
        <v>164626</v>
      </c>
      <c r="J11" s="3">
        <v>26679</v>
      </c>
      <c r="K11" s="3">
        <f t="shared" si="0"/>
        <v>191305</v>
      </c>
      <c r="L11" s="3">
        <v>6685731</v>
      </c>
      <c r="M11" s="3">
        <v>68117827</v>
      </c>
      <c r="N11" s="3">
        <v>24158828</v>
      </c>
      <c r="T11" s="2">
        <f t="shared" si="1"/>
        <v>0.35466234118125933</v>
      </c>
      <c r="U11" s="3">
        <v>32210470</v>
      </c>
      <c r="W11" s="3">
        <v>9050244</v>
      </c>
      <c r="X11" s="2">
        <f t="shared" si="2"/>
        <v>0.37461436457099656</v>
      </c>
      <c r="AA11" s="2">
        <f t="shared" si="3"/>
        <v>0.002808442494796553</v>
      </c>
      <c r="AC11" s="2">
        <f t="shared" si="4"/>
        <v>0.27674070116315247</v>
      </c>
      <c r="AF11" s="2">
        <f t="shared" si="5"/>
        <v>0.007918637443836266</v>
      </c>
      <c r="AG11" s="2"/>
      <c r="AM11" s="4"/>
    </row>
    <row r="12" spans="4:39" ht="12.75">
      <c r="D12" s="3"/>
      <c r="E12" s="3"/>
      <c r="F12" s="3"/>
      <c r="H12" s="13"/>
      <c r="I12" s="3"/>
      <c r="J12" s="3"/>
      <c r="K12" s="3"/>
      <c r="L12" s="3"/>
      <c r="M12" s="3"/>
      <c r="N12" s="3"/>
      <c r="T12" s="2"/>
      <c r="U12" s="3"/>
      <c r="W12" s="3"/>
      <c r="X12" s="2"/>
      <c r="AA12" s="2"/>
      <c r="AC12" s="2"/>
      <c r="AF12" s="2"/>
      <c r="AG12" s="2"/>
      <c r="AM12" s="4"/>
    </row>
    <row r="13" spans="1:39" ht="12.75">
      <c r="A13" s="11" t="s">
        <v>32</v>
      </c>
      <c r="D13" s="3"/>
      <c r="E13" s="3"/>
      <c r="F13" s="3"/>
      <c r="H13" s="13"/>
      <c r="I13" s="3"/>
      <c r="J13" s="3"/>
      <c r="K13" s="3"/>
      <c r="L13" s="3"/>
      <c r="M13" s="3"/>
      <c r="N13" s="3"/>
      <c r="T13" s="2"/>
      <c r="U13" s="3"/>
      <c r="W13" s="3"/>
      <c r="X13" s="2"/>
      <c r="AA13" s="2"/>
      <c r="AC13" s="2"/>
      <c r="AF13" s="2"/>
      <c r="AG13" s="2"/>
      <c r="AM13" s="4"/>
    </row>
    <row r="14" spans="1:39" ht="12.75">
      <c r="A14" t="s">
        <v>2</v>
      </c>
      <c r="B14" s="3">
        <v>17382</v>
      </c>
      <c r="C14" s="3">
        <v>43086</v>
      </c>
      <c r="E14" s="3">
        <v>49459687</v>
      </c>
      <c r="F14" s="3">
        <v>567042</v>
      </c>
      <c r="G14" s="3">
        <v>1731800</v>
      </c>
      <c r="H14" s="13">
        <f>F14/G14</f>
        <v>0.32742926434923203</v>
      </c>
      <c r="I14" s="3">
        <v>210826</v>
      </c>
      <c r="J14" s="3">
        <v>0</v>
      </c>
      <c r="K14" s="3">
        <f>I14+J14</f>
        <v>210826</v>
      </c>
      <c r="L14" s="3">
        <v>23042919</v>
      </c>
      <c r="M14" s="3">
        <v>73910638</v>
      </c>
      <c r="N14" s="3">
        <v>49459687</v>
      </c>
      <c r="O14" s="3">
        <v>4565769</v>
      </c>
      <c r="P14" s="2"/>
      <c r="Q14" s="5">
        <f>O14/E14</f>
        <v>0.09231293760512475</v>
      </c>
      <c r="R14" s="9">
        <f>O14/C14</f>
        <v>105.96873694471522</v>
      </c>
      <c r="S14" s="9">
        <f>O14/B14</f>
        <v>262.6722471522264</v>
      </c>
      <c r="T14" s="2">
        <f>N14/M14</f>
        <v>0.6691822495159627</v>
      </c>
      <c r="U14" s="3">
        <v>5607350</v>
      </c>
      <c r="V14" s="3">
        <v>3638990493</v>
      </c>
      <c r="W14" s="3">
        <v>61783369</v>
      </c>
      <c r="X14" s="2">
        <f>W14/E14</f>
        <v>1.2491661946829546</v>
      </c>
      <c r="Y14" s="2">
        <f>U14/E14</f>
        <v>0.11337212869948005</v>
      </c>
      <c r="Z14" s="2">
        <f>E14/V14</f>
        <v>0.013591595552431689</v>
      </c>
      <c r="AA14" s="2">
        <f>K14/M14</f>
        <v>0.002852444596676327</v>
      </c>
      <c r="AB14" s="2">
        <f>F14/E14</f>
        <v>0.011464730862530529</v>
      </c>
      <c r="AC14" s="2">
        <f>L14/N14</f>
        <v>0.46589294024444594</v>
      </c>
      <c r="AD14" s="4">
        <f>E14/C14</f>
        <v>1147.9294202293088</v>
      </c>
      <c r="AE14" s="2">
        <f>G14/E14</f>
        <v>0.03501437443386975</v>
      </c>
      <c r="AF14" s="2">
        <f>K14/N14</f>
        <v>0.004262582575583222</v>
      </c>
      <c r="AG14" s="2">
        <f>W14/V14</f>
        <v>0.016978161695900863</v>
      </c>
      <c r="AH14" s="3">
        <v>202000</v>
      </c>
      <c r="AI14" s="3">
        <f>E14/B14</f>
        <v>2845.4543205615005</v>
      </c>
      <c r="AJ14" s="3">
        <f>E14/C14</f>
        <v>1147.9294202293088</v>
      </c>
      <c r="AK14" s="10"/>
      <c r="AM14" s="4">
        <f>C14/B14</f>
        <v>2.4787711425612704</v>
      </c>
    </row>
    <row r="15" spans="1:39" ht="12.75">
      <c r="A15" t="s">
        <v>26</v>
      </c>
      <c r="B15" s="3">
        <v>21065</v>
      </c>
      <c r="C15" s="3">
        <v>49454</v>
      </c>
      <c r="E15" s="3">
        <v>84332387</v>
      </c>
      <c r="H15" s="13"/>
      <c r="N15" s="3">
        <v>84332387</v>
      </c>
      <c r="O15" s="3">
        <v>11862826</v>
      </c>
      <c r="P15" s="5"/>
      <c r="Q15" s="5">
        <f>O15/E15</f>
        <v>0.1406674994269995</v>
      </c>
      <c r="R15" s="9">
        <f>O15/C15</f>
        <v>239.8759655437376</v>
      </c>
      <c r="S15" s="9">
        <f>O15/B15</f>
        <v>563.1533823878472</v>
      </c>
      <c r="AI15" s="3">
        <f>E15/B15</f>
        <v>4003.4363636363637</v>
      </c>
      <c r="AJ15" s="3">
        <f>E15/C15</f>
        <v>1705.2692805435354</v>
      </c>
      <c r="AM15" s="4">
        <f>C15/B15</f>
        <v>2.3476857346309044</v>
      </c>
    </row>
    <row r="16" spans="1:39" ht="12.75">
      <c r="A16" t="s">
        <v>27</v>
      </c>
      <c r="B16" s="3">
        <v>55466</v>
      </c>
      <c r="C16" s="3">
        <v>128572</v>
      </c>
      <c r="E16" s="3">
        <v>215689305</v>
      </c>
      <c r="H16" s="13"/>
      <c r="N16" s="3">
        <v>215689305</v>
      </c>
      <c r="O16" s="3">
        <v>25928467</v>
      </c>
      <c r="P16" s="5"/>
      <c r="Q16" s="5">
        <f>O16/E16</f>
        <v>0.12021211251063191</v>
      </c>
      <c r="R16" s="9">
        <f>O16/C16</f>
        <v>201.66495815574152</v>
      </c>
      <c r="S16" s="9">
        <f>O16/B16</f>
        <v>467.4659611293405</v>
      </c>
      <c r="AI16" s="3">
        <f>E16/B16</f>
        <v>3888.6760357696608</v>
      </c>
      <c r="AJ16" s="3">
        <f>E16/C16</f>
        <v>1677.576027439878</v>
      </c>
      <c r="AM16" s="4">
        <f>C16/B16</f>
        <v>2.318032668661883</v>
      </c>
    </row>
    <row r="17" spans="1:39" ht="12.75">
      <c r="A17" t="s">
        <v>28</v>
      </c>
      <c r="B17" s="3">
        <v>2528</v>
      </c>
      <c r="C17" s="3">
        <v>5194</v>
      </c>
      <c r="E17" s="3">
        <v>7612777</v>
      </c>
      <c r="H17" s="13"/>
      <c r="N17" s="3">
        <v>7612777</v>
      </c>
      <c r="O17" s="3">
        <v>1071247</v>
      </c>
      <c r="P17" s="5"/>
      <c r="Q17" s="5">
        <f>O17/E17</f>
        <v>0.14071698146418843</v>
      </c>
      <c r="R17" s="9">
        <f>O17/C17</f>
        <v>206.24701578744705</v>
      </c>
      <c r="S17" s="9">
        <f>O17/B17</f>
        <v>423.75276898734177</v>
      </c>
      <c r="AI17" s="3">
        <f>E17/B17</f>
        <v>3011.3833069620255</v>
      </c>
      <c r="AJ17" s="3">
        <f>E17/C17</f>
        <v>1465.6867539468617</v>
      </c>
      <c r="AM17" s="4">
        <f>C17/B17</f>
        <v>2.054588607594937</v>
      </c>
    </row>
    <row r="18" spans="1:39" ht="12.75">
      <c r="A18" t="s">
        <v>29</v>
      </c>
      <c r="B18" s="3">
        <v>10794</v>
      </c>
      <c r="C18" s="3">
        <v>21870</v>
      </c>
      <c r="E18" s="3">
        <v>34449142</v>
      </c>
      <c r="H18" s="13"/>
      <c r="N18" s="3">
        <v>34449142</v>
      </c>
      <c r="O18" s="3">
        <v>6679173</v>
      </c>
      <c r="P18" s="5"/>
      <c r="Q18" s="5">
        <f>O18/E18</f>
        <v>0.1938850320277933</v>
      </c>
      <c r="R18" s="9">
        <f>O18/C18</f>
        <v>305.4034293552812</v>
      </c>
      <c r="S18" s="9">
        <f>O18/B18</f>
        <v>618.7857142857143</v>
      </c>
      <c r="AI18" s="3">
        <f>E18/B18</f>
        <v>3191.508430609598</v>
      </c>
      <c r="AJ18" s="3">
        <f>E18/C18</f>
        <v>1575.1779606767261</v>
      </c>
      <c r="AM18" s="4">
        <f>C18/B18</f>
        <v>2.026125625347415</v>
      </c>
    </row>
    <row r="19" ht="12.75">
      <c r="AJ19" s="3"/>
    </row>
    <row r="20" ht="12.75">
      <c r="AJ20" s="3"/>
    </row>
    <row r="21" ht="12.75">
      <c r="Y21" s="4"/>
    </row>
    <row r="23" ht="12.75">
      <c r="AL23" s="4"/>
    </row>
  </sheetData>
  <printOptions/>
  <pageMargins left="0" right="0" top="0.984251968503937" bottom="0.984251968503937" header="0.5118110236220472" footer="0.511811023622047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2016-12-19T00:15:35Z</cp:lastPrinted>
  <dcterms:created xsi:type="dcterms:W3CDTF">2016-12-08T02:46:48Z</dcterms:created>
  <dcterms:modified xsi:type="dcterms:W3CDTF">2017-09-16T16:45:46Z</dcterms:modified>
  <cp:category/>
  <cp:version/>
  <cp:contentType/>
  <cp:contentStatus/>
</cp:coreProperties>
</file>